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yoftacoma-my.sharepoint.com/personal/dbingham_cityoftacoma_org/Documents/Debbie Bingham/MPTE/Allowable rent/2023/"/>
    </mc:Choice>
  </mc:AlternateContent>
  <xr:revisionPtr revIDLastSave="17" documentId="8_{367A79F0-71A9-43D2-AD0B-89D3A863D7F7}" xr6:coauthVersionLast="47" xr6:coauthVersionMax="47" xr10:uidLastSave="{FF2438C0-2370-4482-B5F6-7F0FFEF5B64B}"/>
  <bookViews>
    <workbookView xWindow="-108" yWindow="-108" windowWidth="21948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0" i="1" s="1"/>
  <c r="D19" i="1" l="1"/>
  <c r="F5" i="1"/>
  <c r="D16" i="1" s="1"/>
  <c r="F6" i="1"/>
  <c r="D17" i="1" s="1"/>
  <c r="F7" i="1"/>
  <c r="D18" i="1" s="1"/>
  <c r="F9" i="1"/>
  <c r="D20" i="1" s="1"/>
  <c r="E10" i="1"/>
  <c r="E9" i="1"/>
  <c r="E7" i="1"/>
  <c r="E8" i="1"/>
  <c r="E5" i="1" s="1"/>
  <c r="E6" i="1" l="1"/>
  <c r="C20" i="1"/>
  <c r="C19" i="1" l="1"/>
  <c r="C18" i="1" l="1"/>
  <c r="C17" i="1"/>
  <c r="C16" i="1"/>
</calcChain>
</file>

<file path=xl/sharedStrings.xml><?xml version="1.0" encoding="utf-8"?>
<sst xmlns="http://schemas.openxmlformats.org/spreadsheetml/2006/main" count="19" uniqueCount="18">
  <si>
    <t>Family Size</t>
  </si>
  <si>
    <t>Median Income</t>
  </si>
  <si>
    <t>Median Income 70%</t>
  </si>
  <si>
    <t>Median Income 80%</t>
  </si>
  <si>
    <t>Maximum Rental Rates</t>
  </si>
  <si>
    <t>Utility Allowance**</t>
  </si>
  <si>
    <t>Unit Size</t>
  </si>
  <si>
    <t>Studio</t>
  </si>
  <si>
    <t>1-bedroom</t>
  </si>
  <si>
    <t>2-bedroom</t>
  </si>
  <si>
    <t>3-bedroom</t>
  </si>
  <si>
    <t>4-bedroom</t>
  </si>
  <si>
    <t>**Set by Tacoma Housing Authority</t>
  </si>
  <si>
    <t>City of Tacoma Affordable Housing Income Limits Effective May 15, 2023</t>
  </si>
  <si>
    <t>*FY 2023 Income Limits Documentation System -- Summary for Pierce County, Washington (huduser.gov)</t>
  </si>
  <si>
    <t xml:space="preserve"> </t>
  </si>
  <si>
    <t>70% AMI</t>
  </si>
  <si>
    <t>80%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</si>
</sst>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_);[Red]\(&quot;$&quot;#,##0.0\)"/>
  </numFmts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 wrapText="1"/>
    </xf>
    <xf numFmtId="6" fontId="0" fillId="0" borderId="0" xfId="0" applyNumberFormat="1" applyBorder="1"/>
    <xf numFmtId="9" fontId="0" fillId="0" borderId="0" xfId="0" applyNumberFormat="1" applyBorder="1"/>
    <xf numFmtId="6" fontId="0" fillId="0" borderId="0" xfId="1" applyNumberFormat="1" applyFont="1" applyBorder="1"/>
    <xf numFmtId="6" fontId="0" fillId="0" borderId="0" xfId="1" applyNumberFormat="1" applyFont="1" applyFill="1" applyBorder="1"/>
    <xf numFmtId="9" fontId="1" fillId="0" borderId="0" xfId="0" applyNumberFormat="1" applyFont="1" applyBorder="1"/>
    <xf numFmtId="0" fontId="0" fillId="0" borderId="0" xfId="0" applyFill="1" applyBorder="1"/>
    <xf numFmtId="6" fontId="0" fillId="0" borderId="0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3" xfId="0" applyFont="1" applyBorder="1" applyAlignment="1"/>
    <xf numFmtId="164" fontId="0" fillId="0" borderId="0" xfId="1" applyNumberFormat="1" applyFont="1" applyBorder="1"/>
    <xf numFmtId="0" fontId="1" fillId="0" borderId="3" xfId="0" applyFont="1" applyBorder="1"/>
    <xf numFmtId="0" fontId="2" fillId="0" borderId="3" xfId="0" applyFont="1" applyBorder="1"/>
    <xf numFmtId="0" fontId="0" fillId="0" borderId="3" xfId="0" applyFill="1" applyBorder="1"/>
    <xf numFmtId="0" fontId="0" fillId="0" borderId="4" xfId="0" applyBorder="1"/>
    <xf numFmtId="0" fontId="0" fillId="0" borderId="5" xfId="0" applyBorder="1"/>
    <xf numFmtId="9" fontId="0" fillId="0" borderId="0" xfId="0" applyNumberFormat="1" applyBorder="1" applyAlignment="1">
      <alignment horizontal="right"/>
    </xf>
    <xf numFmtId="6" fontId="0" fillId="0" borderId="0" xfId="0" applyNumberFormat="1" applyBorder="1" applyAlignment="1">
      <alignment horizontal="center"/>
    </xf>
    <xf numFmtId="0" fontId="0" fillId="0" borderId="2" xfId="0" applyBorder="1"/>
    <xf numFmtId="0" fontId="0" fillId="0" borderId="6" xfId="0" applyBorder="1"/>
    <xf numFmtId="0" fontId="0" fillId="0" borderId="7" xfId="0" applyBorder="1"/>
    <xf numFmtId="165" fontId="0" fillId="0" borderId="7" xfId="0" applyNumberFormat="1" applyBorder="1"/>
    <xf numFmtId="0" fontId="4" fillId="0" borderId="3" xfId="2" applyBorder="1" applyAlignment="1"/>
    <xf numFmtId="0" fontId="0" fillId="0" borderId="8" xfId="0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uduser.gov/portal/datasets/il/il2023/2023summary.odn?STATES=53.0&amp;INPUTNAME=METRO42660MM8200*5305399999%2BPierce+County&amp;statelist=&amp;stname=Washington&amp;wherefrom=%24wherefrom%24&amp;statefp=53&amp;year=2023&amp;ne_flag=&amp;selection_type=county&amp;incpath=%24incpath%24&amp;data=2023&amp;SubmitButton=View+County+Calcul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K11" sqref="K11"/>
    </sheetView>
  </sheetViews>
  <sheetFormatPr defaultRowHeight="14.4" x14ac:dyDescent="0.3"/>
  <cols>
    <col min="2" max="2" width="12" customWidth="1"/>
    <col min="3" max="3" width="8.88671875" bestFit="1" customWidth="1"/>
    <col min="4" max="4" width="14.21875" customWidth="1"/>
    <col min="5" max="5" width="11.21875" customWidth="1"/>
    <col min="6" max="6" width="12.44140625" customWidth="1"/>
    <col min="8" max="8" width="9.5546875" bestFit="1" customWidth="1"/>
  </cols>
  <sheetData>
    <row r="1" spans="1:8" x14ac:dyDescent="0.3">
      <c r="A1" s="11" t="s">
        <v>13</v>
      </c>
      <c r="B1" s="12"/>
      <c r="C1" s="12"/>
      <c r="D1" s="12"/>
      <c r="E1" s="12"/>
      <c r="F1" s="12"/>
      <c r="G1" s="23"/>
      <c r="H1" s="24"/>
    </row>
    <row r="2" spans="1:8" x14ac:dyDescent="0.3">
      <c r="A2" s="13"/>
      <c r="B2" s="1"/>
      <c r="C2" s="1"/>
      <c r="D2" s="1"/>
      <c r="E2" s="1"/>
      <c r="F2" s="1"/>
      <c r="G2" s="1"/>
      <c r="H2" s="25"/>
    </row>
    <row r="3" spans="1:8" ht="28.8" x14ac:dyDescent="0.3">
      <c r="A3" s="14" t="s">
        <v>0</v>
      </c>
      <c r="B3" s="2"/>
      <c r="C3" s="2" t="s">
        <v>1</v>
      </c>
      <c r="D3" s="2"/>
      <c r="E3" s="3" t="s">
        <v>2</v>
      </c>
      <c r="F3" s="3" t="s">
        <v>3</v>
      </c>
      <c r="G3" s="1"/>
      <c r="H3" s="25"/>
    </row>
    <row r="4" spans="1:8" x14ac:dyDescent="0.3">
      <c r="A4" s="13"/>
      <c r="B4" s="1"/>
      <c r="C4" s="1"/>
      <c r="D4" s="1"/>
      <c r="E4" s="1"/>
      <c r="F4" s="1"/>
      <c r="G4" s="1"/>
      <c r="H4" s="25"/>
    </row>
    <row r="5" spans="1:8" x14ac:dyDescent="0.3">
      <c r="A5" s="13">
        <v>1</v>
      </c>
      <c r="B5" s="1"/>
      <c r="C5" s="4"/>
      <c r="D5" s="1"/>
      <c r="E5" s="15">
        <f>E8*0.7</f>
        <v>55174</v>
      </c>
      <c r="F5" s="15">
        <f>F8*0.7</f>
        <v>63055.999999999993</v>
      </c>
      <c r="G5" s="1"/>
      <c r="H5" s="25"/>
    </row>
    <row r="6" spans="1:8" x14ac:dyDescent="0.3">
      <c r="A6" s="13">
        <v>2</v>
      </c>
      <c r="B6" s="1"/>
      <c r="C6" s="4"/>
      <c r="D6" s="1"/>
      <c r="E6" s="15">
        <f>E8*0.8</f>
        <v>63056</v>
      </c>
      <c r="F6" s="15">
        <f>F8*0.8</f>
        <v>72064</v>
      </c>
      <c r="G6" s="1"/>
      <c r="H6" s="25"/>
    </row>
    <row r="7" spans="1:8" x14ac:dyDescent="0.3">
      <c r="A7" s="13">
        <v>3</v>
      </c>
      <c r="B7" s="1"/>
      <c r="C7" s="4"/>
      <c r="D7" s="1"/>
      <c r="E7" s="15">
        <f>E8*0.9</f>
        <v>70938</v>
      </c>
      <c r="F7" s="15">
        <f>F8*0.9</f>
        <v>81072</v>
      </c>
      <c r="G7" s="1"/>
      <c r="H7" s="25"/>
    </row>
    <row r="8" spans="1:8" x14ac:dyDescent="0.3">
      <c r="A8" s="13">
        <v>4</v>
      </c>
      <c r="B8" s="1"/>
      <c r="C8" s="4">
        <v>112600</v>
      </c>
      <c r="D8" s="1"/>
      <c r="E8" s="15">
        <f>C8*0.7</f>
        <v>78820</v>
      </c>
      <c r="F8" s="15">
        <f>C8*0.8</f>
        <v>90080</v>
      </c>
      <c r="G8" s="1"/>
      <c r="H8" s="26"/>
    </row>
    <row r="9" spans="1:8" x14ac:dyDescent="0.3">
      <c r="A9" s="13">
        <v>5</v>
      </c>
      <c r="B9" s="1"/>
      <c r="C9" s="4"/>
      <c r="D9" s="1"/>
      <c r="E9" s="15">
        <f>E8*1.08</f>
        <v>85125.6</v>
      </c>
      <c r="F9" s="15">
        <f>F8*1.08</f>
        <v>97286.400000000009</v>
      </c>
      <c r="G9" s="1"/>
      <c r="H9" s="25"/>
    </row>
    <row r="10" spans="1:8" x14ac:dyDescent="0.3">
      <c r="A10" s="13">
        <v>6</v>
      </c>
      <c r="B10" s="1"/>
      <c r="C10" s="4"/>
      <c r="D10" s="1"/>
      <c r="E10" s="15">
        <f>E8*1.16</f>
        <v>91431.2</v>
      </c>
      <c r="F10" s="15">
        <f>F8*1.16</f>
        <v>104492.79999999999</v>
      </c>
      <c r="G10" s="1"/>
      <c r="H10" s="25"/>
    </row>
    <row r="11" spans="1:8" x14ac:dyDescent="0.3">
      <c r="A11" s="13"/>
      <c r="B11" s="1"/>
      <c r="C11" s="4"/>
      <c r="D11" s="1"/>
      <c r="E11" s="4"/>
      <c r="F11" s="22"/>
      <c r="G11" s="1"/>
      <c r="H11" s="25"/>
    </row>
    <row r="12" spans="1:8" x14ac:dyDescent="0.3">
      <c r="A12" s="16" t="s">
        <v>4</v>
      </c>
      <c r="B12" s="1"/>
      <c r="C12" s="4"/>
      <c r="D12" s="1" t="s">
        <v>15</v>
      </c>
      <c r="E12" s="4" t="s">
        <v>15</v>
      </c>
      <c r="F12" s="22"/>
      <c r="G12" s="1"/>
      <c r="H12" s="25"/>
    </row>
    <row r="13" spans="1:8" x14ac:dyDescent="0.3">
      <c r="A13" s="13"/>
      <c r="B13" s="1"/>
      <c r="C13" s="4"/>
      <c r="D13" s="1"/>
      <c r="E13" s="4"/>
      <c r="F13" s="22"/>
      <c r="G13" s="1"/>
      <c r="H13" s="25"/>
    </row>
    <row r="14" spans="1:8" x14ac:dyDescent="0.3">
      <c r="A14" s="13"/>
      <c r="B14" s="1"/>
      <c r="C14" s="5" t="s">
        <v>16</v>
      </c>
      <c r="D14" s="21" t="s">
        <v>17</v>
      </c>
      <c r="E14" s="8" t="s">
        <v>5</v>
      </c>
      <c r="F14" s="4"/>
      <c r="G14" s="1"/>
      <c r="H14" s="25"/>
    </row>
    <row r="15" spans="1:8" x14ac:dyDescent="0.3">
      <c r="A15" s="17" t="s">
        <v>6</v>
      </c>
      <c r="B15" s="1"/>
      <c r="C15" s="4"/>
      <c r="D15" s="4"/>
      <c r="E15" s="1"/>
      <c r="F15" s="4"/>
      <c r="G15" s="1"/>
      <c r="H15" s="25"/>
    </row>
    <row r="16" spans="1:8" x14ac:dyDescent="0.3">
      <c r="A16" s="13" t="s">
        <v>7</v>
      </c>
      <c r="B16" s="1"/>
      <c r="C16" s="4">
        <f t="shared" ref="C16:D20" si="0">(E5/12)*0.3</f>
        <v>1379.35</v>
      </c>
      <c r="D16" s="4">
        <f t="shared" si="0"/>
        <v>1576.3999999999999</v>
      </c>
      <c r="E16" s="6">
        <v>149</v>
      </c>
      <c r="F16" s="4"/>
      <c r="G16" s="1"/>
      <c r="H16" s="25"/>
    </row>
    <row r="17" spans="1:8" x14ac:dyDescent="0.3">
      <c r="A17" s="18" t="s">
        <v>8</v>
      </c>
      <c r="B17" s="9"/>
      <c r="C17" s="10">
        <f t="shared" si="0"/>
        <v>1576.4</v>
      </c>
      <c r="D17" s="10">
        <f t="shared" si="0"/>
        <v>1801.6</v>
      </c>
      <c r="E17" s="7">
        <v>155</v>
      </c>
      <c r="F17" s="4"/>
      <c r="G17" s="1"/>
      <c r="H17" s="25"/>
    </row>
    <row r="18" spans="1:8" x14ac:dyDescent="0.3">
      <c r="A18" s="13" t="s">
        <v>9</v>
      </c>
      <c r="B18" s="1"/>
      <c r="C18" s="4">
        <f t="shared" si="0"/>
        <v>1773.45</v>
      </c>
      <c r="D18" s="4">
        <f t="shared" si="0"/>
        <v>2026.8</v>
      </c>
      <c r="E18" s="7">
        <v>194</v>
      </c>
      <c r="F18" s="4"/>
      <c r="G18" s="1"/>
      <c r="H18" s="25"/>
    </row>
    <row r="19" spans="1:8" x14ac:dyDescent="0.3">
      <c r="A19" s="13" t="s">
        <v>10</v>
      </c>
      <c r="B19" s="1"/>
      <c r="C19" s="4">
        <f t="shared" si="0"/>
        <v>1970.4999999999998</v>
      </c>
      <c r="D19" s="4">
        <f t="shared" si="0"/>
        <v>2252</v>
      </c>
      <c r="E19" s="7">
        <v>246</v>
      </c>
      <c r="F19" s="4"/>
      <c r="G19" s="1"/>
      <c r="H19" s="25"/>
    </row>
    <row r="20" spans="1:8" x14ac:dyDescent="0.3">
      <c r="A20" s="13" t="s">
        <v>11</v>
      </c>
      <c r="B20" s="1"/>
      <c r="C20" s="4">
        <f t="shared" si="0"/>
        <v>2128.14</v>
      </c>
      <c r="D20" s="4">
        <f t="shared" si="0"/>
        <v>2432.1600000000003</v>
      </c>
      <c r="E20" s="7">
        <v>300</v>
      </c>
      <c r="F20" s="4"/>
      <c r="G20" s="1"/>
      <c r="H20" s="25"/>
    </row>
    <row r="21" spans="1:8" x14ac:dyDescent="0.3">
      <c r="A21" s="13"/>
      <c r="B21" s="1"/>
      <c r="C21" s="4"/>
      <c r="D21" s="1"/>
      <c r="E21" s="4"/>
      <c r="F21" s="22"/>
      <c r="G21" s="1"/>
      <c r="H21" s="25"/>
    </row>
    <row r="22" spans="1:8" x14ac:dyDescent="0.3">
      <c r="A22" s="13"/>
      <c r="B22" s="1"/>
      <c r="C22" s="4"/>
      <c r="D22" s="1"/>
      <c r="E22" s="4"/>
      <c r="F22" s="22"/>
      <c r="G22" s="1"/>
      <c r="H22" s="25"/>
    </row>
    <row r="23" spans="1:8" x14ac:dyDescent="0.3">
      <c r="A23" s="27" t="s">
        <v>14</v>
      </c>
      <c r="B23" s="1"/>
      <c r="C23" s="1"/>
      <c r="D23" s="1"/>
      <c r="E23" s="1"/>
      <c r="F23" s="1"/>
      <c r="G23" s="1"/>
      <c r="H23" s="25"/>
    </row>
    <row r="24" spans="1:8" ht="15" thickBot="1" x14ac:dyDescent="0.35">
      <c r="A24" s="19" t="s">
        <v>12</v>
      </c>
      <c r="B24" s="20"/>
      <c r="C24" s="20"/>
      <c r="D24" s="20"/>
      <c r="E24" s="20"/>
      <c r="F24" s="20"/>
      <c r="G24" s="20"/>
      <c r="H24" s="28"/>
    </row>
  </sheetData>
  <hyperlinks>
    <hyperlink ref="A23" r:id="rId1" display="https://www.huduser.gov/portal/datasets/il/il2023/2023summary.odn?STATES=53.0&amp;INPUTNAME=METRO42660MM8200*5305399999%2BPierce+County&amp;statelist=&amp;stname=Washington&amp;wherefrom=%24wherefrom%24&amp;statefp=53&amp;year=2023&amp;ne_flag=&amp;selection_type=county&amp;incpath=%24incpath%24&amp;data=2023&amp;SubmitButton=View+County+Calculations" xr:uid="{3A0ABF4C-4B29-4F95-B204-BDB2546D7DE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97189C28FE8F4EB1AE4057A9FD193C" ma:contentTypeVersion="11" ma:contentTypeDescription="Create a new document." ma:contentTypeScope="" ma:versionID="0edb39915389909ea15be91497ce033a">
  <xsd:schema xmlns:xsd="http://www.w3.org/2001/XMLSchema" xmlns:xs="http://www.w3.org/2001/XMLSchema" xmlns:p="http://schemas.microsoft.com/office/2006/metadata/properties" xmlns:ns3="c91dc364-4e41-4763-aad3-fdc447e5f315" xmlns:ns4="edaf4f9e-2078-4af5-986a-fd404c408f54" targetNamespace="http://schemas.microsoft.com/office/2006/metadata/properties" ma:root="true" ma:fieldsID="b097407e45fc07569c0717933d53eae6" ns3:_="" ns4:_="">
    <xsd:import namespace="c91dc364-4e41-4763-aad3-fdc447e5f315"/>
    <xsd:import namespace="edaf4f9e-2078-4af5-986a-fd404c408f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dc364-4e41-4763-aad3-fdc447e5f3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af4f9e-2078-4af5-986a-fd404c408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F39584-4AD8-4F69-87A1-8BEBADFEDB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690EB2-82B3-4666-9D08-F1EBC71F8DC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D913EE0-AE0F-4841-B106-F0EBFEE385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1dc364-4e41-4763-aad3-fdc447e5f315"/>
    <ds:schemaRef ds:uri="edaf4f9e-2078-4af5-986a-fd404c408f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J.J.</dc:creator>
  <cp:keywords/>
  <dc:description/>
  <cp:lastModifiedBy>Bingham, Debbie</cp:lastModifiedBy>
  <cp:revision/>
  <cp:lastPrinted>2023-05-16T19:41:31Z</cp:lastPrinted>
  <dcterms:created xsi:type="dcterms:W3CDTF">2013-12-09T22:12:15Z</dcterms:created>
  <dcterms:modified xsi:type="dcterms:W3CDTF">2023-05-16T19:41:32Z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0x010100DB97189C28FE8F4EB1AE4057A9FD193C</vt:lpwstr>
  </property>
</Properties>
</file>